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nabhi\Downloads\Phones\"/>
    </mc:Choice>
  </mc:AlternateContent>
  <bookViews>
    <workbookView xWindow="0" yWindow="0" windowWidth="13155" windowHeight="34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20" i="2" l="1"/>
  <c r="D19" i="2"/>
  <c r="D18" i="2"/>
  <c r="I21" i="2"/>
  <c r="I20" i="2"/>
  <c r="I19" i="2"/>
  <c r="M15" i="2"/>
  <c r="L15" i="2"/>
  <c r="N7" i="2"/>
  <c r="N9" i="2"/>
  <c r="N10" i="2"/>
  <c r="N11" i="2"/>
  <c r="N12" i="2"/>
  <c r="N13" i="2"/>
  <c r="N14" i="2"/>
  <c r="N8" i="2"/>
  <c r="E15" i="2"/>
  <c r="F15" i="2"/>
  <c r="G9" i="2"/>
  <c r="G8" i="2"/>
  <c r="G10" i="2"/>
  <c r="G11" i="2"/>
  <c r="G12" i="2"/>
  <c r="G7" i="2"/>
  <c r="G15" i="2" l="1"/>
  <c r="I18" i="2" s="1"/>
  <c r="N15" i="2"/>
  <c r="E38" i="1" l="1"/>
  <c r="E37" i="1"/>
  <c r="H9" i="1" l="1"/>
  <c r="H8" i="1"/>
  <c r="H6" i="1"/>
</calcChain>
</file>

<file path=xl/sharedStrings.xml><?xml version="1.0" encoding="utf-8"?>
<sst xmlns="http://schemas.openxmlformats.org/spreadsheetml/2006/main" count="140" uniqueCount="122">
  <si>
    <t>Odo</t>
  </si>
  <si>
    <t>Event</t>
  </si>
  <si>
    <t>When</t>
  </si>
  <si>
    <t>Cost</t>
  </si>
  <si>
    <t>Spl cost</t>
  </si>
  <si>
    <t>Balance</t>
  </si>
  <si>
    <t>1st service</t>
  </si>
  <si>
    <t>waxoyl-&gt;</t>
  </si>
  <si>
    <t>2nd service</t>
  </si>
  <si>
    <t>9th June</t>
  </si>
  <si>
    <t>anti rust-&gt;</t>
  </si>
  <si>
    <t>3rd service</t>
  </si>
  <si>
    <t>doors waxoyl</t>
  </si>
  <si>
    <t>1 yr serv</t>
  </si>
  <si>
    <t xml:space="preserve">18 mth </t>
  </si>
  <si>
    <t>Oil changes</t>
  </si>
  <si>
    <t>AC fan motor free ext warranty</t>
  </si>
  <si>
    <t>Reg serv</t>
  </si>
  <si>
    <t>Jul 2 09</t>
  </si>
  <si>
    <t>Oil, filter, air filter, ac filter, wheel bal, rotn, alignment, etc</t>
  </si>
  <si>
    <t>Service</t>
  </si>
  <si>
    <t>Jul 16 2010</t>
  </si>
  <si>
    <t>Oil, filter, air filter, ac filter, wheel bal,  alignment, etc</t>
  </si>
  <si>
    <t>Oil and filter change, waxoyl, normal service---last before warranty expired</t>
  </si>
  <si>
    <t>Oil, filter, ac filter, air filter, waxoyl, gear lever bush, power steering hose and fluid (free), engine scan for drive train warning light, etc</t>
  </si>
  <si>
    <t>Battery</t>
  </si>
  <si>
    <t>Amaron battery from Khairtabad</t>
  </si>
  <si>
    <t>Incl Rs 2700 on windscreen Wurth film</t>
  </si>
  <si>
    <t>Servicing Cost of Ford Fiesta 1.6 sxi ABS</t>
  </si>
  <si>
    <t>Pedals-&gt;</t>
  </si>
  <si>
    <t>Nil</t>
  </si>
  <si>
    <t>Special job</t>
  </si>
  <si>
    <t>WB/ WA</t>
  </si>
  <si>
    <t>Wheel balancing and 4 wheel rotation (ignored stepney as it was most worn out tyre of all) Done at Suresh Wheels</t>
  </si>
  <si>
    <t>AC fan motor</t>
  </si>
  <si>
    <t xml:space="preserve"> Water Wash</t>
  </si>
  <si>
    <t>Thorough water wash and door pad cleaning at FNG</t>
  </si>
  <si>
    <t>Normal service</t>
  </si>
  <si>
    <t>Rev gear switch</t>
  </si>
  <si>
    <t>Tyres</t>
  </si>
  <si>
    <t>Michelin XM2s set of 4, of 185/65/14. Kept front left as stepney. Right rear seemed more worn out than rest 3</t>
  </si>
  <si>
    <t>E Oil, AC filter rehaul, engine treatment, fuel filter. No parts changed. Rear right supension found ok. Next service spark plugs, coolant change.</t>
  </si>
  <si>
    <t>Wheel caps</t>
  </si>
  <si>
    <t>Front two alloy wheel caps</t>
  </si>
  <si>
    <t>Water wash</t>
  </si>
  <si>
    <t>Ameerpet guy. Gullu's contact. Incl vaccuming, foam wash, tyre shine on dash/ black areas</t>
  </si>
  <si>
    <t>WA/WR</t>
  </si>
  <si>
    <t>Wheel balancing and 4 wheel rotation at Wheelocity, J Hills. N2 too</t>
  </si>
  <si>
    <t>Summer camp</t>
  </si>
  <si>
    <t>AC check up, all fluids check up, brakes, free body wash</t>
  </si>
  <si>
    <t>Dent/Paint</t>
  </si>
  <si>
    <t>Dent n paint on left door scratch of last year, plus bumper plus yesterday's scratches on left wheel arch at Kirtilal</t>
  </si>
  <si>
    <t>Wheel polish</t>
  </si>
  <si>
    <t>Tip for wheel wash n polish of painted portion of last month. Got minor scratch on front bumper right side by auto.</t>
  </si>
  <si>
    <t>E Oil= 4200 for 4 Liters of Mobil1 5w50. Coolant n spark plugs changed. Brake rotors, tie rods, ball joints, bushes also changed</t>
  </si>
  <si>
    <t>Gaadi saaf</t>
  </si>
  <si>
    <t>Interior n exterior cleaning, vacuuming, buffing, also engine cleaning. 300 for alloys treatment</t>
  </si>
  <si>
    <t>Free camp</t>
  </si>
  <si>
    <t>Vibrant Ford. Got power steering, underbody checked. Also body wash. All found ok</t>
  </si>
  <si>
    <t>AC Evaporator</t>
  </si>
  <si>
    <t>Genl check</t>
  </si>
  <si>
    <t>Brake light</t>
  </si>
  <si>
    <t>Logo/emblem</t>
  </si>
  <si>
    <t>Disk shim</t>
  </si>
  <si>
    <t>paint</t>
  </si>
  <si>
    <t xml:space="preserve">Prakash Car Cool Center, Patigadda. Hella Visteo Evaporator installed. Ford quoted 12 to 13 K </t>
  </si>
  <si>
    <t>Air filter cleaning, greasing all doors n joints, lift n check stabilizer bar, gear bush, fill wiper water</t>
  </si>
  <si>
    <t>E Oil, Filter, etc. Rs 2500 for Windhshield fluid reservoir. Rs 800 for alloy polish. Rs 600 polish. Got rotors skimmed by lathe for free. Glove box lamp</t>
  </si>
  <si>
    <t>Right brakelight</t>
  </si>
  <si>
    <t>Ford front logo/ emblem after 50% discount by Kausher</t>
  </si>
  <si>
    <t>Aditya Wheels, MLA Cly. Santosh, cuz of Anil Reddy</t>
  </si>
  <si>
    <t>Left rear brake light plus araldite for fixing net</t>
  </si>
  <si>
    <t>Saraswati automobiles, Kammanahalli. Arun Parikshit's pal.</t>
  </si>
  <si>
    <t>Paint front bumper (2 scratches one on each side) plus left upper door mark caused at Manyata plus left rear door scratch marks done God knows when</t>
  </si>
  <si>
    <t>Happy Pocket Service plus engine waxing of Rs 390. Next items drive belt 1800, rear left wheel bearing 3000. Also timing belts, etc for 13 K</t>
  </si>
  <si>
    <t>Also wa/ wr allegedly</t>
  </si>
  <si>
    <t>TimingBelt</t>
  </si>
  <si>
    <t>Timing Belt, Tensioner, Drive Belt Kit plus labour. 1050 for UN-003 Coolant Reservoir</t>
  </si>
  <si>
    <t>FSA</t>
  </si>
  <si>
    <r>
      <t>Left rear wheel bearing to be replaced. Not in stock now. Clutch too.</t>
    </r>
    <r>
      <rPr>
        <b/>
        <sz val="10"/>
        <rFont val="Arial"/>
        <family val="2"/>
      </rPr>
      <t>1 liter E oil topped</t>
    </r>
    <r>
      <rPr>
        <sz val="10"/>
        <rFont val="Arial"/>
        <family val="2"/>
      </rPr>
      <t>, wash and inspection done.</t>
    </r>
  </si>
  <si>
    <t>Amaron</t>
  </si>
  <si>
    <t>Amaron battery online. Cost 550 less than Poweron dealer.</t>
  </si>
  <si>
    <t>AAM-FL-545106036 ordered Old one AL 545171036 discontinued production</t>
  </si>
  <si>
    <t>Odo trip zeroed due to it. ICE too</t>
  </si>
  <si>
    <t>Bulb H7</t>
  </si>
  <si>
    <t>Two headlamps--one Philips spare plus new Osram on left side. Cholaram and MVD</t>
  </si>
  <si>
    <t>Charged 700 only for single Osram. No labour</t>
  </si>
  <si>
    <t>First change of headlamps low beam</t>
  </si>
  <si>
    <t>Oil sump n drive shaft no leak detected</t>
  </si>
  <si>
    <t>Breakup of Fiesta Service on 13th and 14th March 2018 at odo 68916</t>
  </si>
  <si>
    <t>Parts</t>
  </si>
  <si>
    <t>Wash fluid</t>
  </si>
  <si>
    <t>Item</t>
  </si>
  <si>
    <t>Tax</t>
  </si>
  <si>
    <t>Total</t>
  </si>
  <si>
    <t>BRG ASY-RR WHL OTR</t>
  </si>
  <si>
    <t>SHIFTER CABLE BUSH</t>
  </si>
  <si>
    <t>GASKET DRAIN PLUG</t>
  </si>
  <si>
    <t>FILTER OIL</t>
  </si>
  <si>
    <t>ENGINE OIL 4.1 L @ 199.82</t>
  </si>
  <si>
    <t>Labor</t>
  </si>
  <si>
    <t>Rear Wheel bearinng</t>
  </si>
  <si>
    <t>Wheel bearing press</t>
  </si>
  <si>
    <t>Gearshift lever replace</t>
  </si>
  <si>
    <t>70 K Service</t>
  </si>
  <si>
    <t>Motor care engine bay</t>
  </si>
  <si>
    <t>AC disinfect &amp; odour</t>
  </si>
  <si>
    <t>cgst</t>
  </si>
  <si>
    <t>Bearing plus labour</t>
  </si>
  <si>
    <t>Gear shift lever cable total</t>
  </si>
  <si>
    <t>Genl service, left rear wheel bearing (2800) change, gear lever cable(820). E Oil etc. Future front shocks (4 k both) to be changed</t>
  </si>
  <si>
    <t>Issues listed-sl noise on potholes from engine, sl rattle driver's window glass, mild vibration on steering, gear shift lateral movement</t>
  </si>
  <si>
    <t>Field Service action for power steering hose. 2 minor hits on metal on underside found. To ignore. Minor oil leak from drive shaft near oil sump suspected</t>
  </si>
  <si>
    <t>3M Polish</t>
  </si>
  <si>
    <t>3 M Exterior (6251) and interior with 1 K discount due to combo package</t>
  </si>
  <si>
    <t>Car looks great, incl alloys, engine bay, num plates, plastics, interiors, etc</t>
  </si>
  <si>
    <t>Suspension</t>
  </si>
  <si>
    <t>2 front stablilzer bars (tie rods) .Struts found ok</t>
  </si>
  <si>
    <t>Air filter</t>
  </si>
  <si>
    <t>Changed only air filter due to low FE last 2 rounds</t>
  </si>
  <si>
    <t>Wipers</t>
  </si>
  <si>
    <t>Bosch 22/16 buy from Amazon, installed by Cholaram FNG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</si>
</sst>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Border="1"/>
    <xf numFmtId="16" fontId="0" fillId="0" borderId="0" xfId="0" applyNumberFormat="1"/>
    <xf numFmtId="15" fontId="0" fillId="0" borderId="0" xfId="0" applyNumberFormat="1"/>
    <xf numFmtId="0" fontId="0" fillId="0" borderId="0" xfId="0" applyFill="1" applyBorder="1"/>
    <xf numFmtId="0" fontId="1" fillId="0" borderId="0" xfId="0" applyFont="1"/>
    <xf numFmtId="0" fontId="3" fillId="0" borderId="0" xfId="0" applyFont="1" applyFill="1" applyBorder="1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61"/>
  <sheetViews>
    <sheetView tabSelected="1" topLeftCell="A47" workbookViewId="0">
      <selection activeCell="F62" sqref="F62"/>
    </sheetView>
  </sheetViews>
  <sheetFormatPr defaultRowHeight="15" x14ac:dyDescent="0.25"/>
  <cols>
    <col min="3" max="3" width="13.5703125" customWidth="1"/>
    <col min="4" max="4" width="10.140625" bestFit="1" customWidth="1"/>
  </cols>
  <sheetData>
    <row r="2" spans="2:8" x14ac:dyDescent="0.25">
      <c r="B2" s="1" t="s">
        <v>28</v>
      </c>
    </row>
    <row r="3" spans="2:8" x14ac:dyDescent="0.25">
      <c r="B3" s="1" t="s">
        <v>0</v>
      </c>
      <c r="C3" t="s">
        <v>1</v>
      </c>
      <c r="D3" t="s">
        <v>2</v>
      </c>
      <c r="E3" t="s">
        <v>3</v>
      </c>
      <c r="F3" t="s">
        <v>31</v>
      </c>
      <c r="G3" t="s">
        <v>4</v>
      </c>
      <c r="H3" t="s">
        <v>5</v>
      </c>
    </row>
    <row r="4" spans="2:8" x14ac:dyDescent="0.25">
      <c r="B4" s="1"/>
    </row>
    <row r="5" spans="2:8" x14ac:dyDescent="0.25">
      <c r="B5" s="8">
        <v>840</v>
      </c>
      <c r="C5" t="s">
        <v>6</v>
      </c>
      <c r="D5" s="2">
        <v>39186</v>
      </c>
      <c r="E5">
        <v>3855</v>
      </c>
      <c r="F5" t="s">
        <v>7</v>
      </c>
      <c r="G5">
        <v>3855</v>
      </c>
    </row>
    <row r="6" spans="2:8" x14ac:dyDescent="0.25">
      <c r="B6" s="8">
        <v>2424</v>
      </c>
      <c r="C6" t="s">
        <v>8</v>
      </c>
      <c r="D6" t="s">
        <v>9</v>
      </c>
      <c r="E6">
        <v>5084</v>
      </c>
      <c r="F6" t="s">
        <v>10</v>
      </c>
      <c r="G6">
        <v>3700</v>
      </c>
      <c r="H6">
        <f>E6-G6</f>
        <v>1384</v>
      </c>
    </row>
    <row r="7" spans="2:8" x14ac:dyDescent="0.25">
      <c r="B7" s="8"/>
    </row>
    <row r="8" spans="2:8" x14ac:dyDescent="0.25">
      <c r="B8" s="8">
        <v>4015</v>
      </c>
      <c r="C8" t="s">
        <v>11</v>
      </c>
      <c r="D8" s="2">
        <v>39349</v>
      </c>
      <c r="E8">
        <v>4676</v>
      </c>
      <c r="F8" t="s">
        <v>12</v>
      </c>
      <c r="G8">
        <v>3200</v>
      </c>
      <c r="H8">
        <f>E8-G8</f>
        <v>1476</v>
      </c>
    </row>
    <row r="9" spans="2:8" x14ac:dyDescent="0.25">
      <c r="B9" s="7">
        <v>8276</v>
      </c>
      <c r="C9" t="s">
        <v>13</v>
      </c>
      <c r="D9" s="2">
        <v>39536</v>
      </c>
      <c r="E9">
        <v>5094</v>
      </c>
      <c r="F9" t="s">
        <v>29</v>
      </c>
      <c r="G9">
        <v>1900</v>
      </c>
      <c r="H9">
        <f>B11-B9</f>
        <v>3045</v>
      </c>
    </row>
    <row r="10" spans="2:8" x14ac:dyDescent="0.25">
      <c r="B10" s="7"/>
    </row>
    <row r="11" spans="2:8" x14ac:dyDescent="0.25">
      <c r="B11" s="7">
        <v>11321</v>
      </c>
      <c r="C11" t="s">
        <v>14</v>
      </c>
      <c r="D11" s="3">
        <v>39741</v>
      </c>
      <c r="E11">
        <v>2337</v>
      </c>
      <c r="F11" t="s">
        <v>15</v>
      </c>
      <c r="G11">
        <v>1100</v>
      </c>
    </row>
    <row r="12" spans="2:8" x14ac:dyDescent="0.25">
      <c r="D12" s="3"/>
    </row>
    <row r="13" spans="2:8" x14ac:dyDescent="0.25">
      <c r="B13" s="1">
        <v>14971</v>
      </c>
      <c r="C13" t="s">
        <v>34</v>
      </c>
      <c r="D13" s="3">
        <v>39927</v>
      </c>
      <c r="E13" t="s">
        <v>30</v>
      </c>
      <c r="F13" t="s">
        <v>16</v>
      </c>
    </row>
    <row r="14" spans="2:8" x14ac:dyDescent="0.25">
      <c r="B14" s="9">
        <v>16362</v>
      </c>
      <c r="C14" t="s">
        <v>17</v>
      </c>
      <c r="D14" t="s">
        <v>18</v>
      </c>
      <c r="E14">
        <v>4003</v>
      </c>
      <c r="F14" t="s">
        <v>19</v>
      </c>
    </row>
    <row r="15" spans="2:8" x14ac:dyDescent="0.25">
      <c r="B15" s="9"/>
    </row>
    <row r="16" spans="2:8" x14ac:dyDescent="0.25">
      <c r="B16" s="9">
        <v>22644</v>
      </c>
      <c r="C16" t="s">
        <v>20</v>
      </c>
      <c r="D16" t="s">
        <v>21</v>
      </c>
      <c r="E16">
        <v>4673</v>
      </c>
      <c r="F16" t="s">
        <v>22</v>
      </c>
    </row>
    <row r="17" spans="2:6" x14ac:dyDescent="0.25">
      <c r="B17" s="9"/>
    </row>
    <row r="18" spans="2:6" x14ac:dyDescent="0.25">
      <c r="B18" s="9">
        <v>25450</v>
      </c>
      <c r="C18" t="s">
        <v>37</v>
      </c>
      <c r="D18" s="3">
        <v>40614</v>
      </c>
      <c r="E18">
        <v>2744</v>
      </c>
      <c r="F18" s="5" t="s">
        <v>23</v>
      </c>
    </row>
    <row r="19" spans="2:6" x14ac:dyDescent="0.25">
      <c r="B19" s="4">
        <v>28855</v>
      </c>
      <c r="C19" t="s">
        <v>32</v>
      </c>
      <c r="D19" s="3">
        <v>40830</v>
      </c>
      <c r="E19">
        <v>600</v>
      </c>
      <c r="F19" s="5" t="s">
        <v>33</v>
      </c>
    </row>
    <row r="20" spans="2:6" x14ac:dyDescent="0.25">
      <c r="B20" s="4"/>
      <c r="D20" s="3"/>
      <c r="F20" s="5"/>
    </row>
    <row r="21" spans="2:6" x14ac:dyDescent="0.25">
      <c r="B21" s="4">
        <v>28860</v>
      </c>
      <c r="C21" t="s">
        <v>35</v>
      </c>
      <c r="D21" s="3">
        <v>40830</v>
      </c>
      <c r="E21">
        <v>350</v>
      </c>
      <c r="F21" s="5" t="s">
        <v>36</v>
      </c>
    </row>
    <row r="22" spans="2:6" x14ac:dyDescent="0.25">
      <c r="B22" s="9">
        <v>29695</v>
      </c>
      <c r="C22" t="s">
        <v>20</v>
      </c>
      <c r="D22" s="3">
        <v>40890</v>
      </c>
      <c r="E22">
        <v>4344</v>
      </c>
      <c r="F22" s="5" t="s">
        <v>24</v>
      </c>
    </row>
    <row r="23" spans="2:6" x14ac:dyDescent="0.25">
      <c r="B23" s="4"/>
      <c r="D23" s="3"/>
      <c r="F23" s="5"/>
    </row>
    <row r="24" spans="2:6" x14ac:dyDescent="0.25">
      <c r="B24" s="4">
        <v>32550</v>
      </c>
      <c r="C24" t="s">
        <v>25</v>
      </c>
      <c r="D24" s="3">
        <v>41071</v>
      </c>
      <c r="E24">
        <v>4600</v>
      </c>
      <c r="F24" s="5" t="s">
        <v>26</v>
      </c>
    </row>
    <row r="25" spans="2:6" x14ac:dyDescent="0.25">
      <c r="B25" s="9">
        <v>36345</v>
      </c>
      <c r="C25" t="s">
        <v>20</v>
      </c>
      <c r="D25" s="3">
        <v>41192</v>
      </c>
      <c r="E25">
        <v>9141</v>
      </c>
      <c r="F25" s="5" t="s">
        <v>27</v>
      </c>
    </row>
    <row r="26" spans="2:6" x14ac:dyDescent="0.25">
      <c r="B26" s="4"/>
      <c r="D26" s="3"/>
      <c r="F26" s="5"/>
    </row>
    <row r="27" spans="2:6" x14ac:dyDescent="0.25">
      <c r="B27" s="4">
        <v>37135</v>
      </c>
      <c r="C27" t="s">
        <v>38</v>
      </c>
      <c r="D27" s="3">
        <v>41275</v>
      </c>
      <c r="E27">
        <v>1121</v>
      </c>
    </row>
    <row r="28" spans="2:6" x14ac:dyDescent="0.25">
      <c r="B28" s="4">
        <v>39825</v>
      </c>
      <c r="C28" t="s">
        <v>39</v>
      </c>
      <c r="D28" s="3">
        <v>41441</v>
      </c>
      <c r="E28">
        <v>19200</v>
      </c>
      <c r="F28" s="5" t="s">
        <v>40</v>
      </c>
    </row>
    <row r="29" spans="2:6" x14ac:dyDescent="0.25">
      <c r="B29" s="9">
        <v>42047</v>
      </c>
      <c r="C29" t="s">
        <v>20</v>
      </c>
      <c r="D29" s="3">
        <v>41559</v>
      </c>
      <c r="E29">
        <v>5171</v>
      </c>
      <c r="F29" s="5" t="s">
        <v>41</v>
      </c>
    </row>
    <row r="30" spans="2:6" x14ac:dyDescent="0.25">
      <c r="B30" s="4"/>
      <c r="D30" s="3"/>
      <c r="F30" s="5"/>
    </row>
    <row r="31" spans="2:6" x14ac:dyDescent="0.25">
      <c r="B31" s="4">
        <v>43900</v>
      </c>
      <c r="C31" t="s">
        <v>42</v>
      </c>
      <c r="D31" s="3">
        <v>41663</v>
      </c>
      <c r="E31">
        <v>348</v>
      </c>
      <c r="F31" s="5" t="s">
        <v>43</v>
      </c>
    </row>
    <row r="32" spans="2:6" x14ac:dyDescent="0.25">
      <c r="B32" s="4">
        <v>44030</v>
      </c>
      <c r="C32" t="s">
        <v>44</v>
      </c>
      <c r="D32" s="3">
        <v>41670</v>
      </c>
      <c r="E32">
        <v>350</v>
      </c>
      <c r="F32" s="5" t="s">
        <v>45</v>
      </c>
    </row>
    <row r="33" spans="2:18" x14ac:dyDescent="0.25">
      <c r="B33" s="4">
        <v>44891</v>
      </c>
      <c r="C33" t="s">
        <v>46</v>
      </c>
      <c r="D33" s="3">
        <v>41733</v>
      </c>
      <c r="E33">
        <v>600</v>
      </c>
      <c r="F33" s="5" t="s">
        <v>47</v>
      </c>
    </row>
    <row r="34" spans="2:18" x14ac:dyDescent="0.25">
      <c r="B34" s="4">
        <v>44992</v>
      </c>
      <c r="C34" t="s">
        <v>48</v>
      </c>
      <c r="D34" s="3">
        <v>41741</v>
      </c>
      <c r="E34">
        <v>0</v>
      </c>
      <c r="F34" s="5" t="s">
        <v>49</v>
      </c>
    </row>
    <row r="35" spans="2:18" x14ac:dyDescent="0.25">
      <c r="B35" s="4">
        <v>46700</v>
      </c>
      <c r="C35" t="s">
        <v>50</v>
      </c>
      <c r="D35" s="3">
        <v>41825</v>
      </c>
      <c r="E35">
        <v>4500</v>
      </c>
      <c r="F35" s="5" t="s">
        <v>51</v>
      </c>
    </row>
    <row r="36" spans="2:18" x14ac:dyDescent="0.25">
      <c r="B36" s="4">
        <v>46950</v>
      </c>
      <c r="C36" t="s">
        <v>52</v>
      </c>
      <c r="D36" s="3">
        <v>41852</v>
      </c>
      <c r="E36">
        <v>100</v>
      </c>
      <c r="F36" s="5" t="s">
        <v>53</v>
      </c>
    </row>
    <row r="37" spans="2:18" x14ac:dyDescent="0.25">
      <c r="B37" s="9">
        <v>47330</v>
      </c>
      <c r="C37" t="s">
        <v>20</v>
      </c>
      <c r="D37" s="3">
        <v>41892</v>
      </c>
      <c r="E37">
        <f>4200+20836</f>
        <v>25036</v>
      </c>
      <c r="F37" s="5" t="s">
        <v>54</v>
      </c>
    </row>
    <row r="38" spans="2:18" x14ac:dyDescent="0.25">
      <c r="B38" s="4">
        <v>48861</v>
      </c>
      <c r="C38" t="s">
        <v>55</v>
      </c>
      <c r="D38" s="3">
        <v>42043</v>
      </c>
      <c r="E38">
        <f>900+300</f>
        <v>1200</v>
      </c>
      <c r="F38" s="5" t="s">
        <v>56</v>
      </c>
    </row>
    <row r="39" spans="2:18" x14ac:dyDescent="0.25">
      <c r="B39" s="4">
        <v>49830</v>
      </c>
      <c r="C39" t="s">
        <v>57</v>
      </c>
      <c r="D39" s="3">
        <v>42140</v>
      </c>
      <c r="E39">
        <v>0</v>
      </c>
      <c r="F39" s="5" t="s">
        <v>58</v>
      </c>
    </row>
    <row r="40" spans="2:18" x14ac:dyDescent="0.25">
      <c r="B40" s="4">
        <v>50634</v>
      </c>
      <c r="C40" s="5" t="s">
        <v>59</v>
      </c>
      <c r="D40" s="3">
        <v>42188</v>
      </c>
      <c r="E40">
        <v>7600</v>
      </c>
      <c r="F40" s="5" t="s">
        <v>65</v>
      </c>
    </row>
    <row r="41" spans="2:18" x14ac:dyDescent="0.25">
      <c r="B41" s="4">
        <v>51930</v>
      </c>
      <c r="C41" s="5" t="s">
        <v>60</v>
      </c>
      <c r="D41" s="3">
        <v>42286</v>
      </c>
      <c r="E41">
        <v>150</v>
      </c>
      <c r="F41" s="5" t="s">
        <v>66</v>
      </c>
    </row>
    <row r="42" spans="2:18" x14ac:dyDescent="0.25">
      <c r="B42" s="9">
        <v>53015</v>
      </c>
      <c r="C42" s="5" t="s">
        <v>20</v>
      </c>
      <c r="D42" s="3">
        <v>42375</v>
      </c>
      <c r="E42">
        <v>7901</v>
      </c>
      <c r="F42" s="5" t="s">
        <v>67</v>
      </c>
    </row>
    <row r="43" spans="2:18" x14ac:dyDescent="0.25">
      <c r="B43" s="4">
        <v>55670</v>
      </c>
      <c r="C43" s="5" t="s">
        <v>61</v>
      </c>
      <c r="D43" s="3">
        <v>42529</v>
      </c>
      <c r="E43">
        <v>30</v>
      </c>
      <c r="F43" s="5" t="s">
        <v>68</v>
      </c>
      <c r="R43" t="s">
        <v>75</v>
      </c>
    </row>
    <row r="44" spans="2:18" x14ac:dyDescent="0.25">
      <c r="B44" s="4">
        <v>55923</v>
      </c>
      <c r="C44" s="5" t="s">
        <v>62</v>
      </c>
      <c r="D44" s="3">
        <v>42557</v>
      </c>
      <c r="E44">
        <v>665</v>
      </c>
      <c r="F44" s="5" t="s">
        <v>69</v>
      </c>
    </row>
    <row r="45" spans="2:18" x14ac:dyDescent="0.25">
      <c r="B45" s="4">
        <v>57580</v>
      </c>
      <c r="C45" t="s">
        <v>46</v>
      </c>
      <c r="D45" s="3">
        <v>42649</v>
      </c>
      <c r="E45">
        <v>600</v>
      </c>
      <c r="F45" s="5" t="s">
        <v>70</v>
      </c>
    </row>
    <row r="46" spans="2:18" x14ac:dyDescent="0.25">
      <c r="B46" s="4">
        <v>57595</v>
      </c>
      <c r="C46" s="5" t="s">
        <v>61</v>
      </c>
      <c r="D46" s="3">
        <v>42656</v>
      </c>
      <c r="E46">
        <v>50</v>
      </c>
      <c r="F46" s="5" t="s">
        <v>71</v>
      </c>
    </row>
    <row r="47" spans="2:18" x14ac:dyDescent="0.25">
      <c r="B47" s="4">
        <v>58795</v>
      </c>
      <c r="C47" s="5" t="s">
        <v>63</v>
      </c>
      <c r="D47" s="3">
        <v>42695</v>
      </c>
      <c r="E47">
        <v>900</v>
      </c>
      <c r="F47" s="5" t="s">
        <v>72</v>
      </c>
    </row>
    <row r="48" spans="2:18" x14ac:dyDescent="0.25">
      <c r="B48" s="4">
        <v>58805</v>
      </c>
      <c r="C48" s="5" t="s">
        <v>64</v>
      </c>
      <c r="D48" s="3">
        <v>42696</v>
      </c>
      <c r="E48">
        <v>3400</v>
      </c>
      <c r="F48" s="5" t="s">
        <v>73</v>
      </c>
    </row>
    <row r="49" spans="2:17" x14ac:dyDescent="0.25">
      <c r="B49" s="9">
        <v>59706</v>
      </c>
      <c r="C49" s="5" t="s">
        <v>20</v>
      </c>
      <c r="D49" s="3">
        <v>42737</v>
      </c>
      <c r="E49">
        <v>2071</v>
      </c>
      <c r="F49" s="5" t="s">
        <v>74</v>
      </c>
    </row>
    <row r="50" spans="2:17" x14ac:dyDescent="0.25">
      <c r="B50" s="4">
        <v>60183</v>
      </c>
      <c r="C50" s="5" t="s">
        <v>76</v>
      </c>
      <c r="D50" s="3">
        <v>42798</v>
      </c>
      <c r="E50">
        <v>10291</v>
      </c>
      <c r="F50" s="5" t="s">
        <v>77</v>
      </c>
    </row>
    <row r="51" spans="2:17" x14ac:dyDescent="0.25">
      <c r="B51" s="4">
        <v>63639</v>
      </c>
      <c r="C51" s="5" t="s">
        <v>78</v>
      </c>
      <c r="D51" s="3">
        <v>42916</v>
      </c>
      <c r="E51">
        <v>0</v>
      </c>
      <c r="F51" s="5" t="s">
        <v>112</v>
      </c>
    </row>
    <row r="52" spans="2:17" x14ac:dyDescent="0.25">
      <c r="B52" s="4">
        <v>64993</v>
      </c>
      <c r="C52" s="5" t="s">
        <v>60</v>
      </c>
      <c r="D52" s="3">
        <v>42994</v>
      </c>
      <c r="E52">
        <v>1003</v>
      </c>
      <c r="F52" s="5" t="s">
        <v>79</v>
      </c>
      <c r="P52" t="s">
        <v>88</v>
      </c>
    </row>
    <row r="53" spans="2:17" x14ac:dyDescent="0.25">
      <c r="B53" s="4">
        <v>65191</v>
      </c>
      <c r="C53" s="5" t="s">
        <v>80</v>
      </c>
      <c r="D53" s="3">
        <v>43008</v>
      </c>
      <c r="E53">
        <v>4450</v>
      </c>
      <c r="F53" s="5" t="s">
        <v>81</v>
      </c>
      <c r="K53" t="s">
        <v>82</v>
      </c>
      <c r="Q53" t="s">
        <v>83</v>
      </c>
    </row>
    <row r="54" spans="2:17" x14ac:dyDescent="0.25">
      <c r="B54" s="4">
        <v>65971</v>
      </c>
      <c r="C54" s="5" t="s">
        <v>46</v>
      </c>
      <c r="D54" s="3">
        <v>43068</v>
      </c>
      <c r="E54">
        <v>600</v>
      </c>
      <c r="F54" s="5" t="s">
        <v>70</v>
      </c>
    </row>
    <row r="55" spans="2:17" x14ac:dyDescent="0.25">
      <c r="B55" s="4">
        <v>68620</v>
      </c>
      <c r="C55" s="5" t="s">
        <v>84</v>
      </c>
      <c r="D55" s="3">
        <v>43150</v>
      </c>
      <c r="E55">
        <v>700</v>
      </c>
      <c r="F55" s="5" t="s">
        <v>85</v>
      </c>
      <c r="M55" t="s">
        <v>86</v>
      </c>
      <c r="Q55" t="s">
        <v>87</v>
      </c>
    </row>
    <row r="56" spans="2:17" x14ac:dyDescent="0.25">
      <c r="B56" s="6">
        <v>68916</v>
      </c>
      <c r="C56" s="5" t="s">
        <v>20</v>
      </c>
      <c r="D56" s="3">
        <v>43172</v>
      </c>
      <c r="E56">
        <v>8206</v>
      </c>
      <c r="F56" s="5" t="s">
        <v>110</v>
      </c>
    </row>
    <row r="57" spans="2:17" x14ac:dyDescent="0.25">
      <c r="F57" t="s">
        <v>111</v>
      </c>
    </row>
    <row r="58" spans="2:17" x14ac:dyDescent="0.25">
      <c r="B58" s="4">
        <v>69108</v>
      </c>
      <c r="C58" s="5" t="s">
        <v>113</v>
      </c>
      <c r="D58" s="3">
        <v>43183</v>
      </c>
      <c r="E58">
        <v>8230</v>
      </c>
      <c r="F58" s="5" t="s">
        <v>114</v>
      </c>
      <c r="L58" t="s">
        <v>115</v>
      </c>
    </row>
    <row r="59" spans="2:17" x14ac:dyDescent="0.25">
      <c r="B59" s="4">
        <v>70328</v>
      </c>
      <c r="C59" s="5" t="s">
        <v>116</v>
      </c>
      <c r="D59" s="3">
        <v>43249</v>
      </c>
      <c r="E59">
        <v>2552</v>
      </c>
      <c r="F59" s="5" t="s">
        <v>117</v>
      </c>
    </row>
    <row r="60" spans="2:17" x14ac:dyDescent="0.25">
      <c r="B60" s="4">
        <v>70855</v>
      </c>
      <c r="C60" s="5" t="s">
        <v>118</v>
      </c>
      <c r="D60" s="3">
        <v>43280</v>
      </c>
      <c r="E60">
        <v>278</v>
      </c>
      <c r="F60" s="5" t="s">
        <v>119</v>
      </c>
    </row>
    <row r="61" spans="2:17" x14ac:dyDescent="0.25">
      <c r="B61" s="4">
        <v>72131</v>
      </c>
      <c r="C61" s="5" t="s">
        <v>120</v>
      </c>
      <c r="D61" s="3">
        <v>43335</v>
      </c>
      <c r="E61">
        <v>315</v>
      </c>
      <c r="F61" s="5" t="s">
        <v>121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21"/>
  <sheetViews>
    <sheetView workbookViewId="0">
      <selection activeCell="D21" sqref="D21"/>
    </sheetView>
  </sheetViews>
  <sheetFormatPr defaultRowHeight="15" x14ac:dyDescent="0.25"/>
  <cols>
    <col min="3" max="3" width="30.85546875" customWidth="1"/>
    <col min="10" max="10" width="19.85546875" bestFit="1" customWidth="1"/>
  </cols>
  <sheetData>
    <row r="3" spans="3:14" x14ac:dyDescent="0.25">
      <c r="C3" s="7" t="s">
        <v>89</v>
      </c>
    </row>
    <row r="5" spans="3:14" x14ac:dyDescent="0.25">
      <c r="C5" s="7" t="s">
        <v>90</v>
      </c>
      <c r="K5" t="s">
        <v>100</v>
      </c>
    </row>
    <row r="6" spans="3:14" x14ac:dyDescent="0.25">
      <c r="C6" t="s">
        <v>92</v>
      </c>
      <c r="E6" t="s">
        <v>3</v>
      </c>
      <c r="F6" t="s">
        <v>93</v>
      </c>
      <c r="G6" t="s">
        <v>94</v>
      </c>
      <c r="J6" t="s">
        <v>92</v>
      </c>
      <c r="L6" t="s">
        <v>3</v>
      </c>
      <c r="M6" t="s">
        <v>93</v>
      </c>
      <c r="N6" t="s">
        <v>94</v>
      </c>
    </row>
    <row r="7" spans="3:14" x14ac:dyDescent="0.25">
      <c r="C7" t="s">
        <v>91</v>
      </c>
      <c r="E7">
        <v>50</v>
      </c>
      <c r="F7">
        <v>4.5</v>
      </c>
      <c r="G7">
        <f>E7+F7</f>
        <v>54.5</v>
      </c>
      <c r="J7" t="s">
        <v>102</v>
      </c>
      <c r="L7">
        <v>250</v>
      </c>
      <c r="M7">
        <v>22.5</v>
      </c>
      <c r="N7">
        <f>SUM(L7:M7)</f>
        <v>272.5</v>
      </c>
    </row>
    <row r="8" spans="3:14" x14ac:dyDescent="0.25">
      <c r="C8" t="s">
        <v>95</v>
      </c>
      <c r="E8">
        <v>1819.49</v>
      </c>
      <c r="F8">
        <v>163.75</v>
      </c>
      <c r="G8">
        <f t="shared" ref="G8:G12" si="0">E8+F8</f>
        <v>1983.24</v>
      </c>
      <c r="J8" t="s">
        <v>101</v>
      </c>
      <c r="L8">
        <v>294</v>
      </c>
      <c r="M8">
        <v>26.46</v>
      </c>
      <c r="N8">
        <f>SUM(L8:M8)</f>
        <v>320.45999999999998</v>
      </c>
    </row>
    <row r="9" spans="3:14" x14ac:dyDescent="0.25">
      <c r="C9" t="s">
        <v>96</v>
      </c>
      <c r="E9">
        <v>402.54</v>
      </c>
      <c r="F9">
        <v>36.229999999999997</v>
      </c>
      <c r="G9">
        <f t="shared" si="0"/>
        <v>438.77000000000004</v>
      </c>
      <c r="J9" t="s">
        <v>103</v>
      </c>
      <c r="L9">
        <v>294</v>
      </c>
      <c r="M9">
        <v>26.46</v>
      </c>
      <c r="N9">
        <f t="shared" ref="N9:N14" si="1">SUM(L9:M9)</f>
        <v>320.45999999999998</v>
      </c>
    </row>
    <row r="10" spans="3:14" x14ac:dyDescent="0.25">
      <c r="C10" t="s">
        <v>97</v>
      </c>
      <c r="E10">
        <v>35.6</v>
      </c>
      <c r="F10">
        <v>3.2</v>
      </c>
      <c r="G10">
        <f t="shared" si="0"/>
        <v>38.800000000000004</v>
      </c>
      <c r="J10" t="s">
        <v>104</v>
      </c>
      <c r="L10">
        <v>1366</v>
      </c>
      <c r="M10">
        <v>122.94</v>
      </c>
      <c r="N10">
        <f t="shared" si="1"/>
        <v>1488.94</v>
      </c>
    </row>
    <row r="11" spans="3:14" x14ac:dyDescent="0.25">
      <c r="C11" t="s">
        <v>98</v>
      </c>
      <c r="E11">
        <v>255.93</v>
      </c>
      <c r="F11">
        <v>23.03</v>
      </c>
      <c r="G11">
        <f t="shared" si="0"/>
        <v>278.96000000000004</v>
      </c>
      <c r="J11" t="s">
        <v>105</v>
      </c>
      <c r="L11">
        <v>619</v>
      </c>
      <c r="M11">
        <v>55.71</v>
      </c>
      <c r="N11">
        <f t="shared" si="1"/>
        <v>674.71</v>
      </c>
    </row>
    <row r="12" spans="3:14" x14ac:dyDescent="0.25">
      <c r="C12" t="s">
        <v>99</v>
      </c>
      <c r="E12">
        <v>819.26</v>
      </c>
      <c r="F12">
        <v>73.73</v>
      </c>
      <c r="G12">
        <f t="shared" si="0"/>
        <v>892.99</v>
      </c>
      <c r="J12" t="s">
        <v>106</v>
      </c>
      <c r="L12">
        <v>748</v>
      </c>
      <c r="M12">
        <v>67.319999999999993</v>
      </c>
      <c r="N12">
        <f t="shared" si="1"/>
        <v>815.31999999999994</v>
      </c>
    </row>
    <row r="13" spans="3:14" x14ac:dyDescent="0.25">
      <c r="N13">
        <f t="shared" si="1"/>
        <v>0</v>
      </c>
    </row>
    <row r="14" spans="3:14" x14ac:dyDescent="0.25">
      <c r="N14">
        <f t="shared" si="1"/>
        <v>0</v>
      </c>
    </row>
    <row r="15" spans="3:14" x14ac:dyDescent="0.25">
      <c r="E15">
        <f t="shared" ref="E15:F15" si="2">SUM(E7:E14)</f>
        <v>3382.8199999999997</v>
      </c>
      <c r="F15">
        <f t="shared" si="2"/>
        <v>304.44</v>
      </c>
      <c r="G15">
        <f>SUM(G7:G14)</f>
        <v>3687.26</v>
      </c>
      <c r="L15">
        <f t="shared" ref="L15:N15" si="3">SUM(L7:L14)</f>
        <v>3571</v>
      </c>
      <c r="M15">
        <f t="shared" si="3"/>
        <v>321.39</v>
      </c>
      <c r="N15">
        <f t="shared" si="3"/>
        <v>3892.3900000000003</v>
      </c>
    </row>
    <row r="18" spans="3:9" x14ac:dyDescent="0.25">
      <c r="C18" t="s">
        <v>108</v>
      </c>
      <c r="D18">
        <f>G8+163.75+N7+N8+M7+M8</f>
        <v>2788.91</v>
      </c>
      <c r="I18">
        <f>G15+N15</f>
        <v>7579.6500000000005</v>
      </c>
    </row>
    <row r="19" spans="3:9" x14ac:dyDescent="0.25">
      <c r="C19" t="s">
        <v>109</v>
      </c>
      <c r="D19">
        <f>G9+F9+N9+M9</f>
        <v>821.92000000000007</v>
      </c>
      <c r="H19" t="s">
        <v>107</v>
      </c>
      <c r="I19">
        <f>F15</f>
        <v>304.44</v>
      </c>
    </row>
    <row r="20" spans="3:9" x14ac:dyDescent="0.25">
      <c r="D20">
        <f>SUM(D18:D19)</f>
        <v>3610.83</v>
      </c>
      <c r="H20" t="s">
        <v>107</v>
      </c>
      <c r="I20">
        <f>M15</f>
        <v>321.39</v>
      </c>
    </row>
    <row r="21" spans="3:9" x14ac:dyDescent="0.25">
      <c r="I21" s="7">
        <f>SUM(I18:I20)</f>
        <v>8205.48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AT&amp;T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vn0570</dc:creator>
  <cp:lastModifiedBy>Venugopal Nabhi</cp:lastModifiedBy>
  <dcterms:created xsi:type="dcterms:W3CDTF">2012-11-19T10:20:35Z</dcterms:created>
  <dcterms:modified xsi:type="dcterms:W3CDTF">2018-08-27T14:27:36Z</dcterms:modified>
</cp:coreProperties>
</file>